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5" windowWidth="14865" windowHeight="93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4" i="1" l="1"/>
  <c r="G13" i="1"/>
  <c r="V20" i="1"/>
  <c r="U20" i="1"/>
  <c r="T20" i="1"/>
  <c r="R19" i="1"/>
  <c r="R18" i="1"/>
  <c r="R16" i="1" s="1"/>
  <c r="R17" i="1"/>
  <c r="V16" i="1"/>
  <c r="U16" i="1"/>
  <c r="T16" i="1"/>
  <c r="S16" i="1"/>
  <c r="R14" i="1"/>
  <c r="R13" i="1"/>
  <c r="V12" i="1"/>
  <c r="U12" i="1"/>
  <c r="T12" i="1"/>
  <c r="BC12" i="1"/>
  <c r="BB12" i="1"/>
  <c r="BA12" i="1"/>
  <c r="AZ12" i="1"/>
  <c r="AX12" i="1"/>
  <c r="AW12" i="1"/>
  <c r="AV12" i="1"/>
  <c r="AU12" i="1"/>
  <c r="AT12" i="1"/>
  <c r="AR12" i="1"/>
  <c r="AQ12" i="1"/>
  <c r="AP12" i="1"/>
  <c r="AO12" i="1"/>
  <c r="AM12" i="1"/>
  <c r="AL12" i="1"/>
  <c r="AK12" i="1"/>
  <c r="AJ12" i="1"/>
  <c r="AI12" i="1"/>
  <c r="AG12" i="1"/>
  <c r="AF12" i="1"/>
  <c r="AE12" i="1"/>
  <c r="AD12" i="1"/>
  <c r="Z12" i="1"/>
  <c r="AA12" i="1"/>
  <c r="AB12" i="1"/>
  <c r="Y12" i="1"/>
  <c r="X12" i="1"/>
  <c r="O12" i="1"/>
  <c r="P12" i="1"/>
  <c r="Q12" i="1"/>
  <c r="N12" i="1"/>
  <c r="M12" i="1"/>
  <c r="J12" i="1"/>
  <c r="K12" i="1"/>
  <c r="L12" i="1"/>
  <c r="I12" i="1"/>
  <c r="AY14" i="1"/>
  <c r="AS14" i="1" s="1"/>
  <c r="AT14" i="1"/>
  <c r="AN14" i="1"/>
  <c r="AH14" i="1" s="1"/>
  <c r="AI14" i="1"/>
  <c r="AC14" i="1"/>
  <c r="W14" i="1" s="1"/>
  <c r="X14" i="1"/>
  <c r="M14" i="1"/>
  <c r="H14" i="1"/>
  <c r="R12" i="1" l="1"/>
  <c r="R20" i="1"/>
  <c r="S12" i="1"/>
  <c r="S20" i="1"/>
  <c r="N13" i="1" l="1"/>
  <c r="AY17" i="1" l="1"/>
  <c r="AY18" i="1"/>
  <c r="AT17" i="1"/>
  <c r="AT18" i="1"/>
  <c r="AN17" i="1"/>
  <c r="AN18" i="1"/>
  <c r="AI17" i="1"/>
  <c r="AI18" i="1"/>
  <c r="AC17" i="1"/>
  <c r="AC18" i="1"/>
  <c r="X17" i="1"/>
  <c r="X18" i="1"/>
  <c r="M17" i="1"/>
  <c r="G17" i="1" s="1"/>
  <c r="M18" i="1"/>
  <c r="G18" i="1" s="1"/>
  <c r="H17" i="1"/>
  <c r="H18" i="1"/>
  <c r="N16" i="1" l="1"/>
  <c r="O16" i="1"/>
  <c r="P16" i="1"/>
  <c r="Q16" i="1"/>
  <c r="Y16" i="1"/>
  <c r="Z16" i="1"/>
  <c r="AA16" i="1"/>
  <c r="AB16" i="1"/>
  <c r="AD16" i="1"/>
  <c r="AE16" i="1"/>
  <c r="AF16" i="1"/>
  <c r="AG16" i="1"/>
  <c r="AJ16" i="1"/>
  <c r="AK16" i="1"/>
  <c r="AL16" i="1"/>
  <c r="AM16" i="1"/>
  <c r="AO16" i="1"/>
  <c r="AP16" i="1"/>
  <c r="AQ16" i="1"/>
  <c r="AR16" i="1"/>
  <c r="AU16" i="1"/>
  <c r="AV16" i="1"/>
  <c r="AW16" i="1"/>
  <c r="AX16" i="1"/>
  <c r="AZ16" i="1"/>
  <c r="BA16" i="1"/>
  <c r="BB16" i="1"/>
  <c r="BC16" i="1"/>
  <c r="J16" i="1"/>
  <c r="K16" i="1"/>
  <c r="L16" i="1"/>
  <c r="I16" i="1"/>
  <c r="AS17" i="1"/>
  <c r="AS18" i="1"/>
  <c r="AH17" i="1"/>
  <c r="AH18" i="1"/>
  <c r="W17" i="1"/>
  <c r="W18" i="1"/>
  <c r="I20" i="1" l="1"/>
  <c r="J20" i="1"/>
  <c r="K20" i="1"/>
  <c r="L20" i="1"/>
  <c r="N20" i="1"/>
  <c r="O20" i="1"/>
  <c r="P20" i="1"/>
  <c r="Q20" i="1"/>
  <c r="Y20" i="1"/>
  <c r="Z20" i="1"/>
  <c r="AA20" i="1"/>
  <c r="AB20" i="1"/>
  <c r="AD20" i="1"/>
  <c r="AE20" i="1"/>
  <c r="AF20" i="1"/>
  <c r="AG20" i="1"/>
  <c r="AJ20" i="1"/>
  <c r="AK20" i="1"/>
  <c r="AL20" i="1"/>
  <c r="AM20" i="1"/>
  <c r="AO20" i="1"/>
  <c r="AP20" i="1"/>
  <c r="AQ20" i="1"/>
  <c r="AR20" i="1"/>
  <c r="AU20" i="1"/>
  <c r="AV20" i="1"/>
  <c r="AW20" i="1"/>
  <c r="AX20" i="1"/>
  <c r="AZ20" i="1"/>
  <c r="BA20" i="1"/>
  <c r="BB20" i="1"/>
  <c r="BC20" i="1"/>
  <c r="AY13" i="1"/>
  <c r="AY12" i="1" s="1"/>
  <c r="AT13" i="1"/>
  <c r="AN13" i="1"/>
  <c r="AN12" i="1" s="1"/>
  <c r="AI13" i="1"/>
  <c r="AC13" i="1"/>
  <c r="AC12" i="1" s="1"/>
  <c r="X13" i="1"/>
  <c r="M13" i="1"/>
  <c r="H13" i="1"/>
  <c r="H12" i="1" s="1"/>
  <c r="G12" i="1" l="1"/>
  <c r="AH13" i="1"/>
  <c r="AH12" i="1" s="1"/>
  <c r="AS13" i="1"/>
  <c r="AS12" i="1" s="1"/>
  <c r="W13" i="1"/>
  <c r="W12" i="1" s="1"/>
  <c r="AY19" i="1" l="1"/>
  <c r="AT19" i="1"/>
  <c r="AN19" i="1"/>
  <c r="AI19" i="1"/>
  <c r="AC19" i="1"/>
  <c r="X19" i="1"/>
  <c r="M19" i="1"/>
  <c r="H19" i="1"/>
  <c r="G19" i="1" l="1"/>
  <c r="G16" i="1" s="1"/>
  <c r="G20" i="1" s="1"/>
  <c r="AT20" i="1"/>
  <c r="AT16" i="1"/>
  <c r="AC20" i="1"/>
  <c r="AC16" i="1"/>
  <c r="AN20" i="1"/>
  <c r="AN16" i="1"/>
  <c r="AY20" i="1"/>
  <c r="AY16" i="1"/>
  <c r="H20" i="1"/>
  <c r="H16" i="1"/>
  <c r="M20" i="1"/>
  <c r="M16" i="1"/>
  <c r="AI20" i="1"/>
  <c r="AI16" i="1"/>
  <c r="X20" i="1"/>
  <c r="X16" i="1"/>
  <c r="AH19" i="1"/>
  <c r="AS19" i="1"/>
  <c r="W19" i="1"/>
  <c r="W20" i="1" l="1"/>
  <c r="W16" i="1"/>
  <c r="AH20" i="1"/>
  <c r="AH16" i="1"/>
  <c r="AS20" i="1"/>
  <c r="AS16" i="1"/>
</calcChain>
</file>

<file path=xl/comments1.xml><?xml version="1.0" encoding="utf-8"?>
<comments xmlns="http://schemas.openxmlformats.org/spreadsheetml/2006/main">
  <authors>
    <author>Мельниченко Валерия Игоревна</author>
  </authors>
  <commentList>
    <comment ref="AD14" authorId="0">
      <text>
        <r>
          <rPr>
            <b/>
            <sz val="9"/>
            <color indexed="81"/>
            <rFont val="Tahoma"/>
            <family val="2"/>
            <charset val="204"/>
          </rPr>
          <t>Мельниченко Валерия Игоревна:</t>
        </r>
        <r>
          <rPr>
            <sz val="9"/>
            <color indexed="81"/>
            <rFont val="Tahoma"/>
            <family val="2"/>
            <charset val="204"/>
          </rPr>
          <t xml:space="preserve">
Аванс по контракту</t>
        </r>
      </text>
    </comment>
  </commentList>
</comments>
</file>

<file path=xl/sharedStrings.xml><?xml version="1.0" encoding="utf-8"?>
<sst xmlns="http://schemas.openxmlformats.org/spreadsheetml/2006/main" count="97" uniqueCount="49">
  <si>
    <t>№ п/п</t>
  </si>
  <si>
    <t>по годам</t>
  </si>
  <si>
    <t xml:space="preserve">Всего </t>
  </si>
  <si>
    <t>Наименование отвественного исполнителя государственной программы</t>
  </si>
  <si>
    <t>1.</t>
  </si>
  <si>
    <t>1.1.</t>
  </si>
  <si>
    <t>1.1.1.</t>
  </si>
  <si>
    <t>Всего</t>
  </si>
  <si>
    <t>Наименование 
государственной программы 
(подпрограммы, основного мероприятия, регионаотного проекта, мероприятия)</t>
  </si>
  <si>
    <t>форма № 4</t>
  </si>
  <si>
    <t>ФБ</t>
  </si>
  <si>
    <t>ОБ</t>
  </si>
  <si>
    <t>МБ</t>
  </si>
  <si>
    <t>ВН</t>
  </si>
  <si>
    <t>Кассовый расход</t>
  </si>
  <si>
    <t>(ТЫС. РУБЛЕЙ)</t>
  </si>
  <si>
    <t>Профинасировано</t>
  </si>
  <si>
    <t>Подрядчик
(поставщик)</t>
  </si>
  <si>
    <t>Выполнено 
(принято работ) 
(тыс. рублей)</t>
  </si>
  <si>
    <t>ИТОГО ПО ГОСУДАРСТВЕННОЙ ПРОГРАММЕ</t>
  </si>
  <si>
    <t xml:space="preserve">Период исполнения государственного (муниципального) контракта  </t>
  </si>
  <si>
    <t xml:space="preserve">№ и дата
государственного (муниципального) контракта </t>
  </si>
  <si>
    <t>Наименование товаров, работ (услуг)  выполнякмых в рамаках заключенных государственных (муниципальных) контрактов</t>
  </si>
  <si>
    <t>Сумма заключеного ГК (МК)</t>
  </si>
  <si>
    <t>Всего по ГК (МК)
за весь период исполнения</t>
  </si>
  <si>
    <t>Всего по ГК (МК)
за весь период профинансировано</t>
  </si>
  <si>
    <t>Всего по ГК (МК)
за весь период выполнено</t>
  </si>
  <si>
    <t>Всего по ГК (МК)
за весь период кассовый расход</t>
  </si>
  <si>
    <t>Региональный проект «Чистая вода» Федерального проекта «Чистая вода»</t>
  </si>
  <si>
    <t>Подпрограмма "Чистая вода"</t>
  </si>
  <si>
    <t>Государственная программа "Развитие жилищно-коммунального хозяйства и водохозяйственного комплекса Чукотского автономного округа"</t>
  </si>
  <si>
    <t>Субсидии на строительство и реконструкцию (модернизацию объектов питьевого водоснабжения)</t>
  </si>
  <si>
    <t>«Реконструкция резервуаров чистой воды в с. Лаврентия Чукотского АО»</t>
  </si>
  <si>
    <t>2021-2022</t>
  </si>
  <si>
    <t xml:space="preserve"> АО "ЧТК"</t>
  </si>
  <si>
    <t>Департамент промышленной политики Чукотского автономного округа</t>
  </si>
  <si>
    <t>Подпрограмма "Реализация мероприятий по развитию коммунальной инфраструктуры"</t>
  </si>
  <si>
    <t>Субсидии бюджету городского округа Певек на реализацию мероприятий по развитию инфраструктуры Чукотского автономного округа, обеспечивающей качественное тепло-, водоснабжение и водоотведение города Певек</t>
  </si>
  <si>
    <t>Инженерные сети тепло, водоснабжения и водоотведения (канализация) в г. Певек</t>
  </si>
  <si>
    <t>ФБУ «РОССТРОЙКОНТРОЛЬ»</t>
  </si>
  <si>
    <t>Муниципальный контракт  №4/2022 от 26.01.2022 г.</t>
  </si>
  <si>
    <t>МК № 058860000252100012
от 25.11.2021 г.</t>
  </si>
  <si>
    <t>МК № 15 от 25.04.2022 года</t>
  </si>
  <si>
    <t>Реконструкция участка  холодного водоснабжения: от ВВК/6 до ЦТП-4, L = 880 м, от ЦТП-4 до ВВК/15, L = 495 м</t>
  </si>
  <si>
    <t>ООО «ГОСТСТРОЙ»</t>
  </si>
  <si>
    <t>ФБУ «РосСтройКонтроль»</t>
  </si>
  <si>
    <t>МК №37п от 29.04.2022 года</t>
  </si>
  <si>
    <t>Информация о ходе реализации  государственных контрактов (договоров)  заключенных в рамках государственной программы (подпрограммы, основного мероприятия, регионального проекта, мероприятия)  для обеспечения государственных нужд на срок, не превышающий  срок действия утвержденных лимитов бюджетных обязательств (до двух лет с момента заключения) за 4 квартал 2022 год</t>
  </si>
  <si>
    <t>Муниципальный контракт  №17/2022 от 28.11.2022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</si>
</sst>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"/>
    <numFmt numFmtId="165" formatCode="_-* #,##0.00\ _р_._-;\-* #,##0.00\ _р_._-;_-* &quot;-&quot;??\ _р_._-;_-@_-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.5"/>
      <color rgb="FF00000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5" fontId="6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7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3" borderId="0" xfId="0" applyFont="1" applyFill="1"/>
    <xf numFmtId="0" fontId="1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5" fillId="0" borderId="5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/>
    <xf numFmtId="43" fontId="1" fillId="0" borderId="0" xfId="2" applyFont="1"/>
    <xf numFmtId="43" fontId="1" fillId="0" borderId="0" xfId="0" applyNumberFormat="1" applyFont="1"/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1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4" fontId="1" fillId="0" borderId="5" xfId="0" applyNumberFormat="1" applyFont="1" applyBorder="1" applyAlignment="1">
      <alignment horizontal="center" vertical="top"/>
    </xf>
    <xf numFmtId="14" fontId="1" fillId="0" borderId="7" xfId="0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4" borderId="0" xfId="0" applyFont="1" applyFill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4" borderId="0" xfId="0" applyFont="1" applyFill="1"/>
    <xf numFmtId="0" fontId="1" fillId="4" borderId="1" xfId="0" applyFont="1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5" fillId="4" borderId="4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Финансовый" xfId="2" builtinId="3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D26"/>
  <sheetViews>
    <sheetView tabSelected="1" topLeftCell="B2" zoomScale="80" zoomScaleNormal="80" zoomScaleSheetLayoutView="120" workbookViewId="0">
      <pane xSplit="2" ySplit="7" topLeftCell="D9" activePane="bottomRight" state="frozen"/>
      <selection activeCell="B2" sqref="B2"/>
      <selection pane="topRight" activeCell="D2" sqref="D2"/>
      <selection pane="bottomLeft" activeCell="B9" sqref="B9"/>
      <selection pane="bottomRight" activeCell="J23" sqref="J23"/>
    </sheetView>
  </sheetViews>
  <sheetFormatPr defaultRowHeight="15.75" x14ac:dyDescent="0.25"/>
  <cols>
    <col min="1" max="1" width="8.7109375" style="1" customWidth="1"/>
    <col min="2" max="2" width="42.42578125" style="1" customWidth="1"/>
    <col min="3" max="3" width="49.28515625" style="1" customWidth="1"/>
    <col min="4" max="4" width="18.85546875" style="15" customWidth="1"/>
    <col min="5" max="5" width="19.85546875" style="15" customWidth="1"/>
    <col min="6" max="6" width="24.7109375" style="15" customWidth="1"/>
    <col min="7" max="7" width="19.7109375" style="59" customWidth="1"/>
    <col min="8" max="8" width="11.5703125" style="16" customWidth="1"/>
    <col min="9" max="9" width="8.85546875" style="1" customWidth="1"/>
    <col min="10" max="10" width="12" style="1" customWidth="1"/>
    <col min="11" max="11" width="9.28515625" style="1" bestFit="1" customWidth="1"/>
    <col min="12" max="12" width="7.28515625" style="1" bestFit="1" customWidth="1"/>
    <col min="13" max="13" width="12.28515625" style="16" bestFit="1" customWidth="1"/>
    <col min="14" max="14" width="12.28515625" style="1" bestFit="1" customWidth="1"/>
    <col min="15" max="15" width="11.28515625" style="1" customWidth="1"/>
    <col min="16" max="16" width="10.42578125" style="1" customWidth="1"/>
    <col min="17" max="17" width="8.7109375" style="1" customWidth="1"/>
    <col min="18" max="18" width="11.42578125" style="16" bestFit="1" customWidth="1"/>
    <col min="19" max="19" width="11.42578125" style="1" bestFit="1" customWidth="1"/>
    <col min="20" max="20" width="11.28515625" style="1" customWidth="1"/>
    <col min="21" max="21" width="10.42578125" style="1" customWidth="1"/>
    <col min="22" max="22" width="6.7109375" style="1" bestFit="1" customWidth="1"/>
    <col min="23" max="23" width="13.28515625" style="65" customWidth="1"/>
    <col min="24" max="24" width="10.85546875" style="16" customWidth="1"/>
    <col min="25" max="25" width="11.140625" style="1" customWidth="1"/>
    <col min="26" max="26" width="12.28515625" style="1" customWidth="1"/>
    <col min="27" max="27" width="7.28515625" style="1" bestFit="1" customWidth="1"/>
    <col min="28" max="28" width="6.7109375" style="1" bestFit="1" customWidth="1"/>
    <col min="29" max="29" width="12.5703125" style="16" customWidth="1"/>
    <col min="30" max="30" width="11.5703125" style="1" customWidth="1"/>
    <col min="31" max="31" width="11.7109375" style="1" customWidth="1"/>
    <col min="32" max="32" width="8.85546875" style="1" customWidth="1"/>
    <col min="33" max="33" width="5.7109375" style="1" customWidth="1"/>
    <col min="34" max="34" width="13.42578125" style="65" customWidth="1"/>
    <col min="35" max="35" width="12" style="16" customWidth="1"/>
    <col min="36" max="36" width="9.140625" style="1" customWidth="1"/>
    <col min="37" max="37" width="7.7109375" style="1" customWidth="1"/>
    <col min="38" max="38" width="7.28515625" style="1" bestFit="1" customWidth="1"/>
    <col min="39" max="39" width="5.7109375" style="1" customWidth="1"/>
    <col min="40" max="40" width="12.42578125" style="16" customWidth="1"/>
    <col min="41" max="41" width="12.28515625" style="1" customWidth="1"/>
    <col min="42" max="42" width="11.140625" style="1" customWidth="1"/>
    <col min="43" max="43" width="8" style="1" customWidth="1"/>
    <col min="44" max="44" width="6.7109375" style="1" bestFit="1" customWidth="1"/>
    <col min="45" max="45" width="16.85546875" style="65" customWidth="1"/>
    <col min="46" max="46" width="14.5703125" style="16" customWidth="1"/>
    <col min="47" max="47" width="8" style="1" customWidth="1"/>
    <col min="48" max="48" width="15.28515625" style="1" customWidth="1"/>
    <col min="49" max="49" width="9" style="1" customWidth="1"/>
    <col min="50" max="50" width="11.42578125" style="1" customWidth="1"/>
    <col min="51" max="51" width="12.42578125" style="16" customWidth="1"/>
    <col min="52" max="52" width="10.85546875" style="1" customWidth="1"/>
    <col min="53" max="53" width="11.28515625" style="1" customWidth="1"/>
    <col min="54" max="54" width="9" style="1" customWidth="1"/>
    <col min="55" max="55" width="6.7109375" style="1" bestFit="1" customWidth="1"/>
    <col min="56" max="56" width="18" style="1" customWidth="1"/>
    <col min="57" max="16384" width="9.140625" style="1"/>
  </cols>
  <sheetData>
    <row r="1" spans="1:56" x14ac:dyDescent="0.25">
      <c r="BD1" s="5" t="s">
        <v>9</v>
      </c>
    </row>
    <row r="2" spans="1:56" ht="39.75" customHeight="1" x14ac:dyDescent="0.25">
      <c r="A2" s="33" t="s">
        <v>47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</row>
    <row r="4" spans="1:56" ht="27" customHeight="1" x14ac:dyDescent="0.25">
      <c r="C4" s="4"/>
      <c r="BD4" s="9" t="s">
        <v>15</v>
      </c>
    </row>
    <row r="5" spans="1:56" ht="42.75" customHeight="1" x14ac:dyDescent="0.25">
      <c r="A5" s="51" t="s">
        <v>0</v>
      </c>
      <c r="B5" s="46" t="s">
        <v>8</v>
      </c>
      <c r="C5" s="46" t="s">
        <v>22</v>
      </c>
      <c r="D5" s="46" t="s">
        <v>21</v>
      </c>
      <c r="E5" s="46" t="s">
        <v>20</v>
      </c>
      <c r="F5" s="46" t="s">
        <v>17</v>
      </c>
      <c r="G5" s="60" t="s">
        <v>24</v>
      </c>
      <c r="H5" s="41" t="s">
        <v>23</v>
      </c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60" t="s">
        <v>25</v>
      </c>
      <c r="X5" s="34" t="s">
        <v>16</v>
      </c>
      <c r="Y5" s="35"/>
      <c r="Z5" s="35"/>
      <c r="AA5" s="35"/>
      <c r="AB5" s="35"/>
      <c r="AC5" s="35"/>
      <c r="AD5" s="35"/>
      <c r="AE5" s="35"/>
      <c r="AF5" s="35"/>
      <c r="AG5" s="35"/>
      <c r="AH5" s="60" t="s">
        <v>26</v>
      </c>
      <c r="AI5" s="34" t="s">
        <v>18</v>
      </c>
      <c r="AJ5" s="35"/>
      <c r="AK5" s="35"/>
      <c r="AL5" s="35"/>
      <c r="AM5" s="35"/>
      <c r="AN5" s="35"/>
      <c r="AO5" s="35"/>
      <c r="AP5" s="35"/>
      <c r="AQ5" s="35"/>
      <c r="AR5" s="35"/>
      <c r="AS5" s="66" t="s">
        <v>27</v>
      </c>
      <c r="AT5" s="34" t="s">
        <v>14</v>
      </c>
      <c r="AU5" s="35"/>
      <c r="AV5" s="35"/>
      <c r="AW5" s="35"/>
      <c r="AX5" s="35"/>
      <c r="AY5" s="35"/>
      <c r="AZ5" s="35"/>
      <c r="BA5" s="35"/>
      <c r="BB5" s="35"/>
      <c r="BC5" s="35"/>
      <c r="BD5" s="46" t="s">
        <v>3</v>
      </c>
    </row>
    <row r="6" spans="1:56" x14ac:dyDescent="0.25">
      <c r="A6" s="52"/>
      <c r="B6" s="47"/>
      <c r="C6" s="47"/>
      <c r="D6" s="47"/>
      <c r="E6" s="47"/>
      <c r="F6" s="52"/>
      <c r="G6" s="61"/>
      <c r="H6" s="42" t="s">
        <v>1</v>
      </c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61"/>
      <c r="X6" s="54" t="s">
        <v>1</v>
      </c>
      <c r="Y6" s="55"/>
      <c r="Z6" s="55"/>
      <c r="AA6" s="55"/>
      <c r="AB6" s="55"/>
      <c r="AC6" s="55"/>
      <c r="AD6" s="55"/>
      <c r="AE6" s="55"/>
      <c r="AF6" s="55"/>
      <c r="AG6" s="55"/>
      <c r="AH6" s="61"/>
      <c r="AI6" s="54" t="s">
        <v>1</v>
      </c>
      <c r="AJ6" s="55"/>
      <c r="AK6" s="55"/>
      <c r="AL6" s="55"/>
      <c r="AM6" s="55"/>
      <c r="AN6" s="55"/>
      <c r="AO6" s="55"/>
      <c r="AP6" s="55"/>
      <c r="AQ6" s="55"/>
      <c r="AR6" s="56"/>
      <c r="AS6" s="66"/>
      <c r="AT6" s="54" t="s">
        <v>1</v>
      </c>
      <c r="AU6" s="55"/>
      <c r="AV6" s="55"/>
      <c r="AW6" s="55"/>
      <c r="AX6" s="55"/>
      <c r="AY6" s="55"/>
      <c r="AZ6" s="55"/>
      <c r="BA6" s="55"/>
      <c r="BB6" s="55"/>
      <c r="BC6" s="56"/>
      <c r="BD6" s="47"/>
    </row>
    <row r="7" spans="1:56" ht="24.75" customHeight="1" x14ac:dyDescent="0.25">
      <c r="A7" s="52"/>
      <c r="B7" s="47"/>
      <c r="C7" s="47"/>
      <c r="D7" s="47"/>
      <c r="E7" s="47"/>
      <c r="F7" s="52"/>
      <c r="G7" s="61"/>
      <c r="H7" s="38" t="s">
        <v>2</v>
      </c>
      <c r="I7" s="36">
        <v>2021</v>
      </c>
      <c r="J7" s="37"/>
      <c r="K7" s="37"/>
      <c r="L7" s="37"/>
      <c r="M7" s="38" t="s">
        <v>2</v>
      </c>
      <c r="N7" s="36">
        <v>2022</v>
      </c>
      <c r="O7" s="37"/>
      <c r="P7" s="37"/>
      <c r="Q7" s="37"/>
      <c r="R7" s="38" t="s">
        <v>2</v>
      </c>
      <c r="S7" s="36">
        <v>2023</v>
      </c>
      <c r="T7" s="37"/>
      <c r="U7" s="37"/>
      <c r="V7" s="37"/>
      <c r="W7" s="61"/>
      <c r="X7" s="40" t="s">
        <v>7</v>
      </c>
      <c r="Y7" s="36">
        <v>2021</v>
      </c>
      <c r="Z7" s="37"/>
      <c r="AA7" s="37"/>
      <c r="AB7" s="37"/>
      <c r="AC7" s="40" t="s">
        <v>7</v>
      </c>
      <c r="AD7" s="36">
        <v>2022</v>
      </c>
      <c r="AE7" s="37"/>
      <c r="AF7" s="37"/>
      <c r="AG7" s="37"/>
      <c r="AH7" s="61"/>
      <c r="AI7" s="40" t="s">
        <v>7</v>
      </c>
      <c r="AJ7" s="36">
        <v>2021</v>
      </c>
      <c r="AK7" s="37"/>
      <c r="AL7" s="37"/>
      <c r="AM7" s="37"/>
      <c r="AN7" s="40" t="s">
        <v>7</v>
      </c>
      <c r="AO7" s="36">
        <v>2022</v>
      </c>
      <c r="AP7" s="37"/>
      <c r="AQ7" s="37"/>
      <c r="AR7" s="37"/>
      <c r="AS7" s="66"/>
      <c r="AT7" s="40" t="s">
        <v>7</v>
      </c>
      <c r="AU7" s="36">
        <v>2021</v>
      </c>
      <c r="AV7" s="37"/>
      <c r="AW7" s="37"/>
      <c r="AX7" s="37"/>
      <c r="AY7" s="40" t="s">
        <v>7</v>
      </c>
      <c r="AZ7" s="36">
        <v>2022</v>
      </c>
      <c r="BA7" s="37"/>
      <c r="BB7" s="37"/>
      <c r="BC7" s="37"/>
      <c r="BD7" s="47"/>
    </row>
    <row r="8" spans="1:56" ht="35.25" customHeight="1" x14ac:dyDescent="0.25">
      <c r="A8" s="53"/>
      <c r="B8" s="48"/>
      <c r="C8" s="48"/>
      <c r="D8" s="48"/>
      <c r="E8" s="48"/>
      <c r="F8" s="53"/>
      <c r="G8" s="62"/>
      <c r="H8" s="39"/>
      <c r="I8" s="6" t="s">
        <v>10</v>
      </c>
      <c r="J8" s="6" t="s">
        <v>11</v>
      </c>
      <c r="K8" s="6" t="s">
        <v>12</v>
      </c>
      <c r="L8" s="7" t="s">
        <v>13</v>
      </c>
      <c r="M8" s="39"/>
      <c r="N8" s="8" t="s">
        <v>10</v>
      </c>
      <c r="O8" s="6" t="s">
        <v>11</v>
      </c>
      <c r="P8" s="6" t="s">
        <v>12</v>
      </c>
      <c r="Q8" s="10" t="s">
        <v>13</v>
      </c>
      <c r="R8" s="39"/>
      <c r="S8" s="8" t="s">
        <v>10</v>
      </c>
      <c r="T8" s="11" t="s">
        <v>11</v>
      </c>
      <c r="U8" s="11" t="s">
        <v>12</v>
      </c>
      <c r="V8" s="30" t="s">
        <v>13</v>
      </c>
      <c r="W8" s="62"/>
      <c r="X8" s="40"/>
      <c r="Y8" s="8" t="s">
        <v>10</v>
      </c>
      <c r="Z8" s="6" t="s">
        <v>11</v>
      </c>
      <c r="AA8" s="6" t="s">
        <v>12</v>
      </c>
      <c r="AB8" s="6" t="s">
        <v>13</v>
      </c>
      <c r="AC8" s="40"/>
      <c r="AD8" s="8" t="s">
        <v>10</v>
      </c>
      <c r="AE8" s="6" t="s">
        <v>11</v>
      </c>
      <c r="AF8" s="6" t="s">
        <v>12</v>
      </c>
      <c r="AG8" s="10" t="s">
        <v>13</v>
      </c>
      <c r="AH8" s="62"/>
      <c r="AI8" s="40"/>
      <c r="AJ8" s="8" t="s">
        <v>10</v>
      </c>
      <c r="AK8" s="6" t="s">
        <v>11</v>
      </c>
      <c r="AL8" s="6" t="s">
        <v>12</v>
      </c>
      <c r="AM8" s="6" t="s">
        <v>13</v>
      </c>
      <c r="AN8" s="40"/>
      <c r="AO8" s="8" t="s">
        <v>10</v>
      </c>
      <c r="AP8" s="6" t="s">
        <v>11</v>
      </c>
      <c r="AQ8" s="6" t="s">
        <v>12</v>
      </c>
      <c r="AR8" s="6" t="s">
        <v>13</v>
      </c>
      <c r="AS8" s="66"/>
      <c r="AT8" s="40"/>
      <c r="AU8" s="8" t="s">
        <v>10</v>
      </c>
      <c r="AV8" s="6" t="s">
        <v>11</v>
      </c>
      <c r="AW8" s="6" t="s">
        <v>12</v>
      </c>
      <c r="AX8" s="6" t="s">
        <v>13</v>
      </c>
      <c r="AY8" s="40"/>
      <c r="AZ8" s="8" t="s">
        <v>10</v>
      </c>
      <c r="BA8" s="6" t="s">
        <v>11</v>
      </c>
      <c r="BB8" s="6" t="s">
        <v>12</v>
      </c>
      <c r="BC8" s="6" t="s">
        <v>13</v>
      </c>
      <c r="BD8" s="48"/>
    </row>
    <row r="9" spans="1:56" x14ac:dyDescent="0.25">
      <c r="A9" s="2">
        <v>1</v>
      </c>
      <c r="B9" s="2">
        <v>2</v>
      </c>
      <c r="C9" s="2">
        <v>3</v>
      </c>
      <c r="D9" s="11">
        <v>4</v>
      </c>
      <c r="E9" s="11">
        <v>5</v>
      </c>
      <c r="F9" s="11">
        <v>6</v>
      </c>
      <c r="G9" s="63"/>
      <c r="H9" s="32">
        <v>7</v>
      </c>
      <c r="I9" s="3">
        <v>8</v>
      </c>
      <c r="J9" s="6">
        <v>9</v>
      </c>
      <c r="K9" s="6">
        <v>10</v>
      </c>
      <c r="L9" s="6">
        <v>11</v>
      </c>
      <c r="M9" s="32">
        <v>12</v>
      </c>
      <c r="N9" s="6">
        <v>13</v>
      </c>
      <c r="O9" s="6">
        <v>14</v>
      </c>
      <c r="P9" s="6">
        <v>15</v>
      </c>
      <c r="Q9" s="6">
        <v>16</v>
      </c>
      <c r="R9" s="32">
        <v>12</v>
      </c>
      <c r="S9" s="11">
        <v>13</v>
      </c>
      <c r="T9" s="11">
        <v>14</v>
      </c>
      <c r="U9" s="11">
        <v>15</v>
      </c>
      <c r="V9" s="11">
        <v>16</v>
      </c>
      <c r="W9" s="63"/>
      <c r="X9" s="32">
        <v>17</v>
      </c>
      <c r="Y9" s="6">
        <v>18</v>
      </c>
      <c r="Z9" s="6">
        <v>19</v>
      </c>
      <c r="AA9" s="6">
        <v>20</v>
      </c>
      <c r="AB9" s="6">
        <v>21</v>
      </c>
      <c r="AC9" s="32">
        <v>22</v>
      </c>
      <c r="AD9" s="6">
        <v>23</v>
      </c>
      <c r="AE9" s="6">
        <v>24</v>
      </c>
      <c r="AF9" s="6">
        <v>25</v>
      </c>
      <c r="AG9" s="6">
        <v>26</v>
      </c>
      <c r="AH9" s="63"/>
      <c r="AI9" s="32">
        <v>27</v>
      </c>
      <c r="AJ9" s="6">
        <v>28</v>
      </c>
      <c r="AK9" s="6">
        <v>29</v>
      </c>
      <c r="AL9" s="6">
        <v>30</v>
      </c>
      <c r="AM9" s="6">
        <v>31</v>
      </c>
      <c r="AN9" s="32">
        <v>32</v>
      </c>
      <c r="AO9" s="6">
        <v>33</v>
      </c>
      <c r="AP9" s="6">
        <v>34</v>
      </c>
      <c r="AQ9" s="6">
        <v>35</v>
      </c>
      <c r="AR9" s="6">
        <v>36</v>
      </c>
      <c r="AS9" s="63"/>
      <c r="AT9" s="32">
        <v>37</v>
      </c>
      <c r="AU9" s="6">
        <v>38</v>
      </c>
      <c r="AV9" s="6">
        <v>39</v>
      </c>
      <c r="AW9" s="6">
        <v>40</v>
      </c>
      <c r="AX9" s="6">
        <v>41</v>
      </c>
      <c r="AY9" s="32">
        <v>42</v>
      </c>
      <c r="AZ9" s="6">
        <v>43</v>
      </c>
      <c r="BA9" s="6">
        <v>44</v>
      </c>
      <c r="BB9" s="6">
        <v>45</v>
      </c>
      <c r="BC9" s="6">
        <v>46</v>
      </c>
      <c r="BD9" s="6">
        <v>47</v>
      </c>
    </row>
    <row r="10" spans="1:56" x14ac:dyDescent="0.25">
      <c r="A10" s="14" t="s">
        <v>4</v>
      </c>
      <c r="B10" s="43" t="s">
        <v>30</v>
      </c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6" t="s">
        <v>35</v>
      </c>
    </row>
    <row r="11" spans="1:56" x14ac:dyDescent="0.25">
      <c r="A11" s="14" t="s">
        <v>5</v>
      </c>
      <c r="B11" s="43" t="s">
        <v>36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7"/>
    </row>
    <row r="12" spans="1:56" ht="57" customHeight="1" x14ac:dyDescent="0.25">
      <c r="A12" s="18"/>
      <c r="B12" s="24" t="s">
        <v>36</v>
      </c>
      <c r="C12" s="19"/>
      <c r="D12" s="19"/>
      <c r="E12" s="19"/>
      <c r="F12" s="25"/>
      <c r="G12" s="67">
        <f>SUM(G13:G14)</f>
        <v>10502.524310000001</v>
      </c>
      <c r="H12" s="68">
        <f>SUM(H13:H14)</f>
        <v>0</v>
      </c>
      <c r="I12" s="25">
        <f>SUM(I13:I14)</f>
        <v>0</v>
      </c>
      <c r="J12" s="25">
        <f t="shared" ref="J12:L12" si="0">SUM(J13:J14)</f>
        <v>0</v>
      </c>
      <c r="K12" s="25">
        <f t="shared" si="0"/>
        <v>0</v>
      </c>
      <c r="L12" s="25">
        <f t="shared" si="0"/>
        <v>0</v>
      </c>
      <c r="M12" s="68">
        <f>SUM(M13:M14)</f>
        <v>672.45971000000009</v>
      </c>
      <c r="N12" s="25">
        <f>SUM(N13:N14)</f>
        <v>672.45971000000009</v>
      </c>
      <c r="O12" s="25">
        <f t="shared" ref="O12:Q12" si="1">SUM(O13:O14)</f>
        <v>0</v>
      </c>
      <c r="P12" s="25">
        <f t="shared" si="1"/>
        <v>0</v>
      </c>
      <c r="Q12" s="25">
        <f t="shared" si="1"/>
        <v>0</v>
      </c>
      <c r="R12" s="68">
        <f>SUM(R13:R14)</f>
        <v>9830.0645999999997</v>
      </c>
      <c r="S12" s="25">
        <f>SUM(S13:S14)</f>
        <v>9830.0645999999997</v>
      </c>
      <c r="T12" s="25">
        <f t="shared" ref="T12" si="2">SUM(T13:T14)</f>
        <v>0</v>
      </c>
      <c r="U12" s="25">
        <f t="shared" ref="U12" si="3">SUM(U13:U14)</f>
        <v>0</v>
      </c>
      <c r="V12" s="25">
        <f t="shared" ref="V12" si="4">SUM(V13:V14)</f>
        <v>0</v>
      </c>
      <c r="W12" s="67">
        <f>SUM(W13:W14)</f>
        <v>5587.4920099999999</v>
      </c>
      <c r="X12" s="68">
        <f>SUM(X13:X14)</f>
        <v>0</v>
      </c>
      <c r="Y12" s="25">
        <f>SUM(Y13:Y14)</f>
        <v>0</v>
      </c>
      <c r="Z12" s="25">
        <f t="shared" ref="Z12:BC12" si="5">SUM(Z13:Z14)</f>
        <v>0</v>
      </c>
      <c r="AA12" s="25">
        <f t="shared" si="5"/>
        <v>0</v>
      </c>
      <c r="AB12" s="25">
        <f t="shared" si="5"/>
        <v>0</v>
      </c>
      <c r="AC12" s="68">
        <f t="shared" si="5"/>
        <v>5587.4920099999999</v>
      </c>
      <c r="AD12" s="25">
        <f t="shared" si="5"/>
        <v>5587.4920099999999</v>
      </c>
      <c r="AE12" s="25">
        <f t="shared" si="5"/>
        <v>0</v>
      </c>
      <c r="AF12" s="25">
        <f t="shared" si="5"/>
        <v>0</v>
      </c>
      <c r="AG12" s="25">
        <f t="shared" si="5"/>
        <v>0</v>
      </c>
      <c r="AH12" s="67">
        <f t="shared" si="5"/>
        <v>672.45970999999997</v>
      </c>
      <c r="AI12" s="68">
        <f t="shared" si="5"/>
        <v>0</v>
      </c>
      <c r="AJ12" s="25">
        <f t="shared" si="5"/>
        <v>0</v>
      </c>
      <c r="AK12" s="25">
        <f t="shared" si="5"/>
        <v>0</v>
      </c>
      <c r="AL12" s="25">
        <f t="shared" si="5"/>
        <v>0</v>
      </c>
      <c r="AM12" s="25">
        <f t="shared" si="5"/>
        <v>0</v>
      </c>
      <c r="AN12" s="68">
        <f t="shared" si="5"/>
        <v>672.45970999999997</v>
      </c>
      <c r="AO12" s="25">
        <f t="shared" si="5"/>
        <v>672.45970999999997</v>
      </c>
      <c r="AP12" s="25">
        <f t="shared" si="5"/>
        <v>0</v>
      </c>
      <c r="AQ12" s="25">
        <f t="shared" si="5"/>
        <v>0</v>
      </c>
      <c r="AR12" s="25">
        <f t="shared" si="5"/>
        <v>0</v>
      </c>
      <c r="AS12" s="67">
        <f t="shared" si="5"/>
        <v>5587.4920099999999</v>
      </c>
      <c r="AT12" s="68">
        <f t="shared" si="5"/>
        <v>0</v>
      </c>
      <c r="AU12" s="25">
        <f t="shared" si="5"/>
        <v>0</v>
      </c>
      <c r="AV12" s="25">
        <f t="shared" si="5"/>
        <v>0</v>
      </c>
      <c r="AW12" s="25">
        <f t="shared" si="5"/>
        <v>0</v>
      </c>
      <c r="AX12" s="25">
        <f t="shared" si="5"/>
        <v>0</v>
      </c>
      <c r="AY12" s="68">
        <f t="shared" si="5"/>
        <v>5587.4920099999999</v>
      </c>
      <c r="AZ12" s="25">
        <f t="shared" si="5"/>
        <v>5587.4920099999999</v>
      </c>
      <c r="BA12" s="25">
        <f t="shared" si="5"/>
        <v>0</v>
      </c>
      <c r="BB12" s="25">
        <f t="shared" si="5"/>
        <v>0</v>
      </c>
      <c r="BC12" s="25">
        <f t="shared" si="5"/>
        <v>0</v>
      </c>
      <c r="BD12" s="47"/>
    </row>
    <row r="13" spans="1:56" s="20" customFormat="1" ht="113.25" customHeight="1" x14ac:dyDescent="0.25">
      <c r="A13" s="17"/>
      <c r="B13" s="46" t="s">
        <v>37</v>
      </c>
      <c r="C13" s="46" t="s">
        <v>38</v>
      </c>
      <c r="D13" s="13" t="s">
        <v>40</v>
      </c>
      <c r="E13" s="11">
        <v>2022</v>
      </c>
      <c r="F13" s="13" t="s">
        <v>39</v>
      </c>
      <c r="G13" s="69">
        <f>H13+M13+R13</f>
        <v>672.45971000000009</v>
      </c>
      <c r="H13" s="70">
        <f t="shared" ref="H13" si="6">SUM(I13:L13)</f>
        <v>0</v>
      </c>
      <c r="I13" s="71">
        <v>0</v>
      </c>
      <c r="J13" s="71">
        <v>0</v>
      </c>
      <c r="K13" s="71">
        <v>0</v>
      </c>
      <c r="L13" s="71">
        <v>0</v>
      </c>
      <c r="M13" s="70">
        <f t="shared" ref="M13" si="7">SUM(N13:Q13)</f>
        <v>672.45971000000009</v>
      </c>
      <c r="N13" s="71">
        <f>181.823+181.823+181.823+126.99071</f>
        <v>672.45971000000009</v>
      </c>
      <c r="O13" s="71">
        <v>0</v>
      </c>
      <c r="P13" s="71">
        <v>0</v>
      </c>
      <c r="Q13" s="71">
        <v>0</v>
      </c>
      <c r="R13" s="70">
        <f t="shared" ref="R13:R14" si="8">SUM(S13:V13)</f>
        <v>0</v>
      </c>
      <c r="S13" s="71">
        <v>0</v>
      </c>
      <c r="T13" s="71">
        <v>0</v>
      </c>
      <c r="U13" s="71">
        <v>0</v>
      </c>
      <c r="V13" s="71">
        <v>0</v>
      </c>
      <c r="W13" s="69">
        <f t="shared" ref="W13" si="9">X13+AC13</f>
        <v>672.45970999999997</v>
      </c>
      <c r="X13" s="70">
        <f t="shared" ref="X13" si="10">SUM(Y13:AB13)</f>
        <v>0</v>
      </c>
      <c r="Y13" s="71">
        <v>0</v>
      </c>
      <c r="Z13" s="71">
        <v>0</v>
      </c>
      <c r="AA13" s="71">
        <v>0</v>
      </c>
      <c r="AB13" s="71">
        <v>0</v>
      </c>
      <c r="AC13" s="70">
        <f t="shared" ref="AC13" si="11">SUM(AD13:AG13)</f>
        <v>672.45970999999997</v>
      </c>
      <c r="AD13" s="74">
        <v>672.45970999999997</v>
      </c>
      <c r="AE13" s="71">
        <v>0</v>
      </c>
      <c r="AF13" s="71">
        <v>0</v>
      </c>
      <c r="AG13" s="71">
        <v>0</v>
      </c>
      <c r="AH13" s="69">
        <f t="shared" ref="AH13" si="12">AI13+AN13</f>
        <v>672.45970999999997</v>
      </c>
      <c r="AI13" s="70">
        <f t="shared" ref="AI13" si="13">SUM(AJ13:AM13)</f>
        <v>0</v>
      </c>
      <c r="AJ13" s="71">
        <v>0</v>
      </c>
      <c r="AK13" s="71">
        <v>0</v>
      </c>
      <c r="AL13" s="71">
        <v>0</v>
      </c>
      <c r="AM13" s="71">
        <v>0</v>
      </c>
      <c r="AN13" s="70">
        <f t="shared" ref="AN13" si="14">SUM(AO13:AR13)</f>
        <v>672.45970999999997</v>
      </c>
      <c r="AO13" s="72">
        <v>672.45970999999997</v>
      </c>
      <c r="AP13" s="73">
        <v>0</v>
      </c>
      <c r="AQ13" s="73">
        <v>0</v>
      </c>
      <c r="AR13" s="71">
        <v>0</v>
      </c>
      <c r="AS13" s="69">
        <f t="shared" ref="AS13" si="15">AT13+AY13</f>
        <v>672.45971000000009</v>
      </c>
      <c r="AT13" s="70">
        <f t="shared" ref="AT13" si="16">SUM(AU13:AX13)</f>
        <v>0</v>
      </c>
      <c r="AU13" s="73">
        <v>0</v>
      </c>
      <c r="AV13" s="73">
        <v>0</v>
      </c>
      <c r="AW13" s="73">
        <v>0</v>
      </c>
      <c r="AX13" s="73">
        <v>0</v>
      </c>
      <c r="AY13" s="70">
        <f t="shared" ref="AY13" si="17">SUM(AZ13:BC13)</f>
        <v>672.45971000000009</v>
      </c>
      <c r="AZ13" s="72">
        <v>672.45971000000009</v>
      </c>
      <c r="BA13" s="73">
        <v>0</v>
      </c>
      <c r="BB13" s="73">
        <v>0</v>
      </c>
      <c r="BC13" s="73">
        <v>0</v>
      </c>
      <c r="BD13" s="47"/>
    </row>
    <row r="14" spans="1:56" s="20" customFormat="1" ht="113.25" customHeight="1" x14ac:dyDescent="0.25">
      <c r="A14" s="29"/>
      <c r="B14" s="48"/>
      <c r="C14" s="48"/>
      <c r="D14" s="57" t="s">
        <v>48</v>
      </c>
      <c r="E14" s="64">
        <v>2023</v>
      </c>
      <c r="F14" s="57" t="s">
        <v>39</v>
      </c>
      <c r="G14" s="69">
        <f>H14+M14+R14</f>
        <v>9830.0645999999997</v>
      </c>
      <c r="H14" s="70">
        <f t="shared" ref="H14" si="18">SUM(I14:L14)</f>
        <v>0</v>
      </c>
      <c r="I14" s="71">
        <v>0</v>
      </c>
      <c r="J14" s="71">
        <v>0</v>
      </c>
      <c r="K14" s="71">
        <v>0</v>
      </c>
      <c r="L14" s="71">
        <v>0</v>
      </c>
      <c r="M14" s="70">
        <f t="shared" ref="M14" si="19">SUM(N14:Q14)</f>
        <v>0</v>
      </c>
      <c r="N14" s="71">
        <v>0</v>
      </c>
      <c r="O14" s="71">
        <v>0</v>
      </c>
      <c r="P14" s="71">
        <v>0</v>
      </c>
      <c r="Q14" s="71">
        <v>0</v>
      </c>
      <c r="R14" s="70">
        <f t="shared" si="8"/>
        <v>9830.0645999999997</v>
      </c>
      <c r="S14" s="71">
        <v>9830.0645999999997</v>
      </c>
      <c r="T14" s="71">
        <v>0</v>
      </c>
      <c r="U14" s="71">
        <v>0</v>
      </c>
      <c r="V14" s="71">
        <v>0</v>
      </c>
      <c r="W14" s="69">
        <f t="shared" ref="W14" si="20">X14+AC14</f>
        <v>4915.0322999999999</v>
      </c>
      <c r="X14" s="70">
        <f t="shared" ref="X14" si="21">SUM(Y14:AB14)</f>
        <v>0</v>
      </c>
      <c r="Y14" s="71">
        <v>0</v>
      </c>
      <c r="Z14" s="71">
        <v>0</v>
      </c>
      <c r="AA14" s="71">
        <v>0</v>
      </c>
      <c r="AB14" s="71">
        <v>0</v>
      </c>
      <c r="AC14" s="70">
        <f t="shared" ref="AC14" si="22">SUM(AD14:AG14)</f>
        <v>4915.0322999999999</v>
      </c>
      <c r="AD14" s="74">
        <v>4915.0322999999999</v>
      </c>
      <c r="AE14" s="71">
        <v>0</v>
      </c>
      <c r="AF14" s="71">
        <v>0</v>
      </c>
      <c r="AG14" s="71">
        <v>0</v>
      </c>
      <c r="AH14" s="69">
        <f t="shared" ref="AH14" si="23">AI14+AN14</f>
        <v>0</v>
      </c>
      <c r="AI14" s="70">
        <f t="shared" ref="AI14" si="24">SUM(AJ14:AM14)</f>
        <v>0</v>
      </c>
      <c r="AJ14" s="71">
        <v>0</v>
      </c>
      <c r="AK14" s="71">
        <v>0</v>
      </c>
      <c r="AL14" s="71">
        <v>0</v>
      </c>
      <c r="AM14" s="71">
        <v>0</v>
      </c>
      <c r="AN14" s="70">
        <f t="shared" ref="AN14" si="25">SUM(AO14:AR14)</f>
        <v>0</v>
      </c>
      <c r="AO14" s="72">
        <v>0</v>
      </c>
      <c r="AP14" s="73">
        <v>0</v>
      </c>
      <c r="AQ14" s="73">
        <v>0</v>
      </c>
      <c r="AR14" s="71">
        <v>0</v>
      </c>
      <c r="AS14" s="69">
        <f t="shared" ref="AS14" si="26">AT14+AY14</f>
        <v>4915.0322999999999</v>
      </c>
      <c r="AT14" s="70">
        <f t="shared" ref="AT14" si="27">SUM(AU14:AX14)</f>
        <v>0</v>
      </c>
      <c r="AU14" s="73">
        <v>0</v>
      </c>
      <c r="AV14" s="73">
        <v>0</v>
      </c>
      <c r="AW14" s="73">
        <v>0</v>
      </c>
      <c r="AX14" s="73">
        <v>0</v>
      </c>
      <c r="AY14" s="70">
        <f t="shared" ref="AY14" si="28">SUM(AZ14:BC14)</f>
        <v>4915.0322999999999</v>
      </c>
      <c r="AZ14" s="72">
        <v>4915.0322999999999</v>
      </c>
      <c r="BA14" s="73">
        <v>0</v>
      </c>
      <c r="BB14" s="73">
        <v>0</v>
      </c>
      <c r="BC14" s="73">
        <v>0</v>
      </c>
      <c r="BD14" s="47"/>
    </row>
    <row r="15" spans="1:56" x14ac:dyDescent="0.25">
      <c r="A15" s="14" t="s">
        <v>5</v>
      </c>
      <c r="B15" s="43" t="s">
        <v>29</v>
      </c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7"/>
    </row>
    <row r="16" spans="1:56" ht="70.5" customHeight="1" x14ac:dyDescent="0.25">
      <c r="A16" s="49" t="s">
        <v>6</v>
      </c>
      <c r="B16" s="21" t="s">
        <v>28</v>
      </c>
      <c r="C16" s="22"/>
      <c r="D16" s="23"/>
      <c r="E16" s="23"/>
      <c r="F16" s="23"/>
      <c r="G16" s="67">
        <f>SUM(G17:G19)</f>
        <v>74361.518230000001</v>
      </c>
      <c r="H16" s="68">
        <f>SUM(H17:H19)</f>
        <v>27194.9</v>
      </c>
      <c r="I16" s="75">
        <f>SUM(I17:I19)</f>
        <v>0</v>
      </c>
      <c r="J16" s="75">
        <f t="shared" ref="J16:L16" si="29">SUM(J17:J19)</f>
        <v>27059</v>
      </c>
      <c r="K16" s="75">
        <f t="shared" si="29"/>
        <v>135.9</v>
      </c>
      <c r="L16" s="75">
        <f t="shared" si="29"/>
        <v>0</v>
      </c>
      <c r="M16" s="68">
        <f>SUM(M17:M19)</f>
        <v>47166.61823</v>
      </c>
      <c r="N16" s="25">
        <f t="shared" ref="N16:BC16" si="30">SUM(N17:N19)</f>
        <v>41250</v>
      </c>
      <c r="O16" s="25">
        <f t="shared" si="30"/>
        <v>5380.1944700000004</v>
      </c>
      <c r="P16" s="25">
        <f t="shared" si="30"/>
        <v>536.42376000000115</v>
      </c>
      <c r="Q16" s="25">
        <f t="shared" si="30"/>
        <v>0</v>
      </c>
      <c r="R16" s="68">
        <f>SUM(R17:R19)</f>
        <v>0</v>
      </c>
      <c r="S16" s="25">
        <f t="shared" ref="S16:V16" si="31">SUM(S17:S19)</f>
        <v>0</v>
      </c>
      <c r="T16" s="25">
        <f t="shared" si="31"/>
        <v>0</v>
      </c>
      <c r="U16" s="25">
        <f t="shared" si="31"/>
        <v>0</v>
      </c>
      <c r="V16" s="25">
        <f t="shared" si="31"/>
        <v>0</v>
      </c>
      <c r="W16" s="67">
        <f t="shared" si="30"/>
        <v>74119.487770000007</v>
      </c>
      <c r="X16" s="68">
        <f t="shared" si="30"/>
        <v>27059</v>
      </c>
      <c r="Y16" s="25">
        <f t="shared" si="30"/>
        <v>0</v>
      </c>
      <c r="Z16" s="25">
        <f t="shared" si="30"/>
        <v>27059</v>
      </c>
      <c r="AA16" s="25">
        <f t="shared" si="30"/>
        <v>0</v>
      </c>
      <c r="AB16" s="25">
        <f t="shared" si="30"/>
        <v>0</v>
      </c>
      <c r="AC16" s="68">
        <f>SUM(AC17:AC19)</f>
        <v>47060.48777</v>
      </c>
      <c r="AD16" s="25">
        <f t="shared" si="30"/>
        <v>41250</v>
      </c>
      <c r="AE16" s="25">
        <f t="shared" si="30"/>
        <v>5380.1944700000004</v>
      </c>
      <c r="AF16" s="25">
        <f t="shared" si="30"/>
        <v>430.29329999999999</v>
      </c>
      <c r="AG16" s="25">
        <f t="shared" si="30"/>
        <v>0</v>
      </c>
      <c r="AH16" s="67">
        <f t="shared" si="30"/>
        <v>74119.487770000007</v>
      </c>
      <c r="AI16" s="68">
        <f t="shared" si="30"/>
        <v>0</v>
      </c>
      <c r="AJ16" s="25">
        <f t="shared" si="30"/>
        <v>0</v>
      </c>
      <c r="AK16" s="25">
        <f t="shared" si="30"/>
        <v>0</v>
      </c>
      <c r="AL16" s="25">
        <f t="shared" si="30"/>
        <v>0</v>
      </c>
      <c r="AM16" s="25">
        <f t="shared" si="30"/>
        <v>0</v>
      </c>
      <c r="AN16" s="68">
        <f t="shared" si="30"/>
        <v>74119.487770000007</v>
      </c>
      <c r="AO16" s="76">
        <f t="shared" si="30"/>
        <v>41250</v>
      </c>
      <c r="AP16" s="76">
        <f t="shared" si="30"/>
        <v>32439.194470000002</v>
      </c>
      <c r="AQ16" s="76">
        <f t="shared" si="30"/>
        <v>430.29329999999999</v>
      </c>
      <c r="AR16" s="25">
        <f t="shared" si="30"/>
        <v>0</v>
      </c>
      <c r="AS16" s="67">
        <f t="shared" si="30"/>
        <v>74119.487770000007</v>
      </c>
      <c r="AT16" s="68">
        <f t="shared" si="30"/>
        <v>27059</v>
      </c>
      <c r="AU16" s="25">
        <f t="shared" si="30"/>
        <v>0</v>
      </c>
      <c r="AV16" s="25">
        <f t="shared" si="30"/>
        <v>27059</v>
      </c>
      <c r="AW16" s="25">
        <f t="shared" si="30"/>
        <v>0</v>
      </c>
      <c r="AX16" s="25">
        <f t="shared" si="30"/>
        <v>0</v>
      </c>
      <c r="AY16" s="68">
        <f t="shared" si="30"/>
        <v>47060.48777</v>
      </c>
      <c r="AZ16" s="76">
        <f t="shared" si="30"/>
        <v>41250</v>
      </c>
      <c r="BA16" s="76">
        <f t="shared" si="30"/>
        <v>5380.1944700000004</v>
      </c>
      <c r="BB16" s="76">
        <f t="shared" si="30"/>
        <v>430.29329999999999</v>
      </c>
      <c r="BC16" s="76">
        <f t="shared" si="30"/>
        <v>0</v>
      </c>
      <c r="BD16" s="47"/>
    </row>
    <row r="17" spans="1:56" ht="70.5" customHeight="1" x14ac:dyDescent="0.25">
      <c r="A17" s="50"/>
      <c r="B17" s="12" t="s">
        <v>31</v>
      </c>
      <c r="C17" s="31" t="s">
        <v>43</v>
      </c>
      <c r="D17" s="13" t="s">
        <v>42</v>
      </c>
      <c r="E17" s="13">
        <v>2022</v>
      </c>
      <c r="F17" s="13" t="s">
        <v>44</v>
      </c>
      <c r="G17" s="69">
        <f>H17+M17+R17</f>
        <v>46819.23</v>
      </c>
      <c r="H17" s="70">
        <f t="shared" ref="H17:H18" si="32">SUM(I17:L17)</f>
        <v>0</v>
      </c>
      <c r="I17" s="71">
        <v>0</v>
      </c>
      <c r="J17" s="71">
        <v>0</v>
      </c>
      <c r="K17" s="71">
        <v>0</v>
      </c>
      <c r="L17" s="71">
        <v>0</v>
      </c>
      <c r="M17" s="70">
        <f t="shared" ref="M17:M18" si="33">SUM(N17:Q17)</f>
        <v>46819.23</v>
      </c>
      <c r="N17" s="71">
        <v>40376.912810000002</v>
      </c>
      <c r="O17" s="71">
        <v>5805.0744000000004</v>
      </c>
      <c r="P17" s="71">
        <v>637.24279000000115</v>
      </c>
      <c r="Q17" s="71">
        <v>0</v>
      </c>
      <c r="R17" s="70">
        <f t="shared" ref="R17:R18" si="34">SUM(S17:V17)</f>
        <v>0</v>
      </c>
      <c r="S17" s="71">
        <v>0</v>
      </c>
      <c r="T17" s="71">
        <v>0</v>
      </c>
      <c r="U17" s="71">
        <v>0</v>
      </c>
      <c r="V17" s="71">
        <v>0</v>
      </c>
      <c r="W17" s="69">
        <f>X17+AC17</f>
        <v>46577.199540000001</v>
      </c>
      <c r="X17" s="70">
        <f t="shared" ref="X17:X18" si="35">SUM(Y17:AB17)</f>
        <v>0</v>
      </c>
      <c r="Y17" s="71">
        <v>0</v>
      </c>
      <c r="Z17" s="71">
        <v>0</v>
      </c>
      <c r="AA17" s="71">
        <v>0</v>
      </c>
      <c r="AB17" s="71">
        <v>0</v>
      </c>
      <c r="AC17" s="70">
        <f t="shared" ref="AC17:AC18" si="36">SUM(AD17:AG17)</f>
        <v>46577.199540000001</v>
      </c>
      <c r="AD17" s="71">
        <v>40376.912810000002</v>
      </c>
      <c r="AE17" s="71">
        <v>5805.0744000000004</v>
      </c>
      <c r="AF17" s="71">
        <v>395.21233000000001</v>
      </c>
      <c r="AG17" s="71">
        <v>0</v>
      </c>
      <c r="AH17" s="69">
        <f t="shared" ref="AH17:AH18" si="37">AI17+AN17</f>
        <v>46577.199540000001</v>
      </c>
      <c r="AI17" s="70">
        <f t="shared" ref="AI17:AI18" si="38">SUM(AJ17:AM17)</f>
        <v>0</v>
      </c>
      <c r="AJ17" s="71">
        <v>0</v>
      </c>
      <c r="AK17" s="71">
        <v>0</v>
      </c>
      <c r="AL17" s="71">
        <v>0</v>
      </c>
      <c r="AM17" s="71">
        <v>0</v>
      </c>
      <c r="AN17" s="70">
        <f t="shared" ref="AN17:AN18" si="39">SUM(AO17:AR17)</f>
        <v>46577.199540000001</v>
      </c>
      <c r="AO17" s="73">
        <v>40376.912810000002</v>
      </c>
      <c r="AP17" s="73">
        <v>5805.0744000000004</v>
      </c>
      <c r="AQ17" s="73">
        <v>395.21233000000001</v>
      </c>
      <c r="AR17" s="71">
        <v>0</v>
      </c>
      <c r="AS17" s="69">
        <f t="shared" ref="AS17:AS18" si="40">AT17+AY17</f>
        <v>46577.199540000001</v>
      </c>
      <c r="AT17" s="70">
        <f t="shared" ref="AT17:AT18" si="41">SUM(AU17:AX17)</f>
        <v>0</v>
      </c>
      <c r="AU17" s="71">
        <v>0</v>
      </c>
      <c r="AV17" s="71">
        <v>0</v>
      </c>
      <c r="AW17" s="71">
        <v>0</v>
      </c>
      <c r="AX17" s="71">
        <v>0</v>
      </c>
      <c r="AY17" s="70">
        <f>SUM(AZ17:BC17)</f>
        <v>46577.199540000001</v>
      </c>
      <c r="AZ17" s="73">
        <v>40376.912810000002</v>
      </c>
      <c r="BA17" s="73">
        <v>5805.0744000000004</v>
      </c>
      <c r="BB17" s="73">
        <v>395.21233000000001</v>
      </c>
      <c r="BC17" s="73">
        <v>0</v>
      </c>
      <c r="BD17" s="47"/>
    </row>
    <row r="18" spans="1:56" ht="70.5" customHeight="1" x14ac:dyDescent="0.25">
      <c r="A18" s="50"/>
      <c r="B18" s="12" t="s">
        <v>31</v>
      </c>
      <c r="C18" s="31" t="s">
        <v>43</v>
      </c>
      <c r="D18" s="13" t="s">
        <v>46</v>
      </c>
      <c r="E18" s="13">
        <v>2022</v>
      </c>
      <c r="F18" s="13" t="s">
        <v>45</v>
      </c>
      <c r="G18" s="69">
        <f>H18+M18+R18</f>
        <v>1007.1586299999999</v>
      </c>
      <c r="H18" s="70">
        <f t="shared" si="32"/>
        <v>0</v>
      </c>
      <c r="I18" s="71">
        <v>0</v>
      </c>
      <c r="J18" s="71">
        <v>0</v>
      </c>
      <c r="K18" s="71">
        <v>0</v>
      </c>
      <c r="L18" s="71">
        <v>0</v>
      </c>
      <c r="M18" s="70">
        <f t="shared" si="33"/>
        <v>1007.1586299999999</v>
      </c>
      <c r="N18" s="71">
        <v>873.08718999999996</v>
      </c>
      <c r="O18" s="71">
        <v>125.5256</v>
      </c>
      <c r="P18" s="71">
        <v>8.5458400000000001</v>
      </c>
      <c r="Q18" s="71">
        <v>0</v>
      </c>
      <c r="R18" s="70">
        <f t="shared" si="34"/>
        <v>0</v>
      </c>
      <c r="S18" s="71">
        <v>0</v>
      </c>
      <c r="T18" s="71">
        <v>0</v>
      </c>
      <c r="U18" s="71">
        <v>0</v>
      </c>
      <c r="V18" s="71">
        <v>0</v>
      </c>
      <c r="W18" s="69">
        <f t="shared" ref="W18" si="42">X18+AC18</f>
        <v>1007.1586299999999</v>
      </c>
      <c r="X18" s="70">
        <f t="shared" si="35"/>
        <v>0</v>
      </c>
      <c r="Y18" s="71">
        <v>0</v>
      </c>
      <c r="Z18" s="71">
        <v>0</v>
      </c>
      <c r="AA18" s="71">
        <v>0</v>
      </c>
      <c r="AB18" s="71">
        <v>0</v>
      </c>
      <c r="AC18" s="70">
        <f t="shared" si="36"/>
        <v>1007.1586299999999</v>
      </c>
      <c r="AD18" s="71">
        <v>873.08718999999996</v>
      </c>
      <c r="AE18" s="71">
        <v>125.5256</v>
      </c>
      <c r="AF18" s="71">
        <v>8.5458400000000001</v>
      </c>
      <c r="AG18" s="71">
        <v>0</v>
      </c>
      <c r="AH18" s="69">
        <f t="shared" si="37"/>
        <v>1007.1586299999999</v>
      </c>
      <c r="AI18" s="70">
        <f t="shared" si="38"/>
        <v>0</v>
      </c>
      <c r="AJ18" s="71">
        <v>0</v>
      </c>
      <c r="AK18" s="71">
        <v>0</v>
      </c>
      <c r="AL18" s="71">
        <v>0</v>
      </c>
      <c r="AM18" s="71">
        <v>0</v>
      </c>
      <c r="AN18" s="70">
        <f t="shared" si="39"/>
        <v>1007.1586299999999</v>
      </c>
      <c r="AO18" s="73">
        <v>873.08718999999996</v>
      </c>
      <c r="AP18" s="73">
        <v>125.5256</v>
      </c>
      <c r="AQ18" s="73">
        <v>8.5458400000000001</v>
      </c>
      <c r="AR18" s="71">
        <v>0</v>
      </c>
      <c r="AS18" s="69">
        <f t="shared" si="40"/>
        <v>1007.1586299999999</v>
      </c>
      <c r="AT18" s="70">
        <f t="shared" si="41"/>
        <v>0</v>
      </c>
      <c r="AU18" s="71">
        <v>0</v>
      </c>
      <c r="AV18" s="71">
        <v>0</v>
      </c>
      <c r="AW18" s="71">
        <v>0</v>
      </c>
      <c r="AX18" s="71">
        <v>0</v>
      </c>
      <c r="AY18" s="70">
        <f t="shared" ref="AY18" si="43">SUM(AZ18:BC18)</f>
        <v>1007.1586299999999</v>
      </c>
      <c r="AZ18" s="73">
        <v>873.08718999999996</v>
      </c>
      <c r="BA18" s="73">
        <v>125.5256</v>
      </c>
      <c r="BB18" s="73">
        <v>8.5458400000000001</v>
      </c>
      <c r="BC18" s="73">
        <v>0</v>
      </c>
      <c r="BD18" s="47"/>
    </row>
    <row r="19" spans="1:56" s="58" customFormat="1" ht="94.5" customHeight="1" x14ac:dyDescent="0.25">
      <c r="A19" s="50"/>
      <c r="B19" s="31" t="s">
        <v>31</v>
      </c>
      <c r="C19" s="31" t="s">
        <v>32</v>
      </c>
      <c r="D19" s="57" t="s">
        <v>41</v>
      </c>
      <c r="E19" s="57" t="s">
        <v>33</v>
      </c>
      <c r="F19" s="57" t="s">
        <v>34</v>
      </c>
      <c r="G19" s="69">
        <f>H19+M19+R19</f>
        <v>26535.1296</v>
      </c>
      <c r="H19" s="70">
        <f>SUM(I19:L19)</f>
        <v>27194.9</v>
      </c>
      <c r="I19" s="74">
        <v>0</v>
      </c>
      <c r="J19" s="74">
        <v>27059</v>
      </c>
      <c r="K19" s="74">
        <v>135.9</v>
      </c>
      <c r="L19" s="74">
        <v>0</v>
      </c>
      <c r="M19" s="70">
        <f>SUM(N19:Q19)</f>
        <v>-659.7704</v>
      </c>
      <c r="N19" s="74">
        <v>0</v>
      </c>
      <c r="O19" s="74">
        <v>-550.40553</v>
      </c>
      <c r="P19" s="74">
        <v>-109.36487</v>
      </c>
      <c r="Q19" s="74">
        <v>0</v>
      </c>
      <c r="R19" s="70">
        <f>SUM(S19:V19)</f>
        <v>0</v>
      </c>
      <c r="S19" s="74">
        <v>0</v>
      </c>
      <c r="T19" s="74">
        <v>0</v>
      </c>
      <c r="U19" s="74">
        <v>0</v>
      </c>
      <c r="V19" s="74">
        <v>0</v>
      </c>
      <c r="W19" s="69">
        <f>X19+AC19</f>
        <v>26535.1296</v>
      </c>
      <c r="X19" s="70">
        <f>SUM(Y19:AB19)</f>
        <v>27059</v>
      </c>
      <c r="Y19" s="74">
        <v>0</v>
      </c>
      <c r="Z19" s="74">
        <v>27059</v>
      </c>
      <c r="AA19" s="74">
        <v>0</v>
      </c>
      <c r="AB19" s="74">
        <v>0</v>
      </c>
      <c r="AC19" s="70">
        <f>SUM(AD19:AG19)</f>
        <v>-523.87040000000002</v>
      </c>
      <c r="AD19" s="74">
        <v>0</v>
      </c>
      <c r="AE19" s="74">
        <v>-550.40553</v>
      </c>
      <c r="AF19" s="74">
        <v>26.535129999999999</v>
      </c>
      <c r="AG19" s="74">
        <v>0</v>
      </c>
      <c r="AH19" s="69">
        <f>AI19+AN19</f>
        <v>26535.1296</v>
      </c>
      <c r="AI19" s="70">
        <f>SUM(AJ19:AM19)</f>
        <v>0</v>
      </c>
      <c r="AJ19" s="74">
        <v>0</v>
      </c>
      <c r="AK19" s="74">
        <v>0</v>
      </c>
      <c r="AL19" s="74">
        <v>0</v>
      </c>
      <c r="AM19" s="74">
        <v>0</v>
      </c>
      <c r="AN19" s="70">
        <f>SUM(AO19:AR19)</f>
        <v>26535.1296</v>
      </c>
      <c r="AO19" s="72">
        <v>0</v>
      </c>
      <c r="AP19" s="72">
        <v>26508.59447</v>
      </c>
      <c r="AQ19" s="72">
        <v>26.535129999999999</v>
      </c>
      <c r="AR19" s="74">
        <v>0</v>
      </c>
      <c r="AS19" s="69">
        <f>AT19+AY19</f>
        <v>26535.1296</v>
      </c>
      <c r="AT19" s="70">
        <f>SUM(AU19:AX19)</f>
        <v>27059</v>
      </c>
      <c r="AU19" s="74">
        <v>0</v>
      </c>
      <c r="AV19" s="74">
        <v>27059</v>
      </c>
      <c r="AW19" s="74">
        <v>0</v>
      </c>
      <c r="AX19" s="74">
        <v>0</v>
      </c>
      <c r="AY19" s="70">
        <f>SUM(AZ19:BC19)</f>
        <v>-523.87040000000002</v>
      </c>
      <c r="AZ19" s="74">
        <v>0</v>
      </c>
      <c r="BA19" s="74">
        <v>-550.40553</v>
      </c>
      <c r="BB19" s="74">
        <v>26.535129999999999</v>
      </c>
      <c r="BC19" s="74">
        <v>0</v>
      </c>
      <c r="BD19" s="47"/>
    </row>
    <row r="20" spans="1:56" s="9" customFormat="1" ht="21.75" customHeight="1" x14ac:dyDescent="0.25">
      <c r="A20" s="43" t="s">
        <v>19</v>
      </c>
      <c r="B20" s="44"/>
      <c r="C20" s="44"/>
      <c r="D20" s="44"/>
      <c r="E20" s="44"/>
      <c r="F20" s="45"/>
      <c r="G20" s="77">
        <f>G16+G12</f>
        <v>84864.042539999995</v>
      </c>
      <c r="H20" s="77">
        <f t="shared" ref="H20:BC20" si="44">H19+H13</f>
        <v>27194.9</v>
      </c>
      <c r="I20" s="77">
        <f t="shared" si="44"/>
        <v>0</v>
      </c>
      <c r="J20" s="77">
        <f t="shared" si="44"/>
        <v>27059</v>
      </c>
      <c r="K20" s="77">
        <f t="shared" si="44"/>
        <v>135.9</v>
      </c>
      <c r="L20" s="77">
        <f t="shared" si="44"/>
        <v>0</v>
      </c>
      <c r="M20" s="77">
        <f t="shared" si="44"/>
        <v>12.689310000000091</v>
      </c>
      <c r="N20" s="77">
        <f t="shared" si="44"/>
        <v>672.45971000000009</v>
      </c>
      <c r="O20" s="77">
        <f t="shared" si="44"/>
        <v>-550.40553</v>
      </c>
      <c r="P20" s="77">
        <f t="shared" si="44"/>
        <v>-109.36487</v>
      </c>
      <c r="Q20" s="77">
        <f t="shared" si="44"/>
        <v>0</v>
      </c>
      <c r="R20" s="77">
        <f t="shared" ref="R20:V20" si="45">R19+R13</f>
        <v>0</v>
      </c>
      <c r="S20" s="77">
        <f t="shared" si="45"/>
        <v>0</v>
      </c>
      <c r="T20" s="77">
        <f t="shared" si="45"/>
        <v>0</v>
      </c>
      <c r="U20" s="77">
        <f t="shared" si="45"/>
        <v>0</v>
      </c>
      <c r="V20" s="77">
        <f t="shared" si="45"/>
        <v>0</v>
      </c>
      <c r="W20" s="77">
        <f t="shared" si="44"/>
        <v>27207.589309999999</v>
      </c>
      <c r="X20" s="77">
        <f t="shared" si="44"/>
        <v>27059</v>
      </c>
      <c r="Y20" s="77">
        <f t="shared" si="44"/>
        <v>0</v>
      </c>
      <c r="Z20" s="77">
        <f t="shared" si="44"/>
        <v>27059</v>
      </c>
      <c r="AA20" s="77">
        <f t="shared" si="44"/>
        <v>0</v>
      </c>
      <c r="AB20" s="77">
        <f t="shared" si="44"/>
        <v>0</v>
      </c>
      <c r="AC20" s="77">
        <f t="shared" si="44"/>
        <v>148.58930999999995</v>
      </c>
      <c r="AD20" s="77">
        <f t="shared" si="44"/>
        <v>672.45970999999997</v>
      </c>
      <c r="AE20" s="77">
        <f t="shared" si="44"/>
        <v>-550.40553</v>
      </c>
      <c r="AF20" s="77">
        <f t="shared" si="44"/>
        <v>26.535129999999999</v>
      </c>
      <c r="AG20" s="77">
        <f t="shared" si="44"/>
        <v>0</v>
      </c>
      <c r="AH20" s="77">
        <f t="shared" si="44"/>
        <v>27207.589309999999</v>
      </c>
      <c r="AI20" s="77">
        <f t="shared" si="44"/>
        <v>0</v>
      </c>
      <c r="AJ20" s="77">
        <f t="shared" si="44"/>
        <v>0</v>
      </c>
      <c r="AK20" s="77">
        <f t="shared" si="44"/>
        <v>0</v>
      </c>
      <c r="AL20" s="77">
        <f t="shared" si="44"/>
        <v>0</v>
      </c>
      <c r="AM20" s="77">
        <f t="shared" si="44"/>
        <v>0</v>
      </c>
      <c r="AN20" s="77">
        <f t="shared" si="44"/>
        <v>27207.589309999999</v>
      </c>
      <c r="AO20" s="77">
        <f t="shared" si="44"/>
        <v>672.45970999999997</v>
      </c>
      <c r="AP20" s="77">
        <f t="shared" si="44"/>
        <v>26508.59447</v>
      </c>
      <c r="AQ20" s="77">
        <f t="shared" si="44"/>
        <v>26.535129999999999</v>
      </c>
      <c r="AR20" s="77">
        <f t="shared" si="44"/>
        <v>0</v>
      </c>
      <c r="AS20" s="77">
        <f t="shared" si="44"/>
        <v>27207.589309999999</v>
      </c>
      <c r="AT20" s="77">
        <f t="shared" si="44"/>
        <v>27059</v>
      </c>
      <c r="AU20" s="77">
        <f t="shared" si="44"/>
        <v>0</v>
      </c>
      <c r="AV20" s="77">
        <f t="shared" si="44"/>
        <v>27059</v>
      </c>
      <c r="AW20" s="77">
        <f t="shared" si="44"/>
        <v>0</v>
      </c>
      <c r="AX20" s="77">
        <f t="shared" si="44"/>
        <v>0</v>
      </c>
      <c r="AY20" s="77">
        <f t="shared" si="44"/>
        <v>148.58931000000007</v>
      </c>
      <c r="AZ20" s="77">
        <f t="shared" si="44"/>
        <v>672.45971000000009</v>
      </c>
      <c r="BA20" s="77">
        <f t="shared" si="44"/>
        <v>-550.40553</v>
      </c>
      <c r="BB20" s="77">
        <f t="shared" si="44"/>
        <v>26.535129999999999</v>
      </c>
      <c r="BC20" s="77">
        <f t="shared" si="44"/>
        <v>0</v>
      </c>
      <c r="BD20" s="48"/>
    </row>
    <row r="22" spans="1:56" x14ac:dyDescent="0.25">
      <c r="O22" s="26"/>
      <c r="Z22" s="26"/>
      <c r="AK22" s="27"/>
      <c r="AZ22" s="26"/>
      <c r="BA22" s="26"/>
      <c r="BB22" s="26"/>
    </row>
    <row r="23" spans="1:56" x14ac:dyDescent="0.25">
      <c r="O23" s="26"/>
      <c r="AD23" s="26"/>
      <c r="AK23" s="27"/>
      <c r="AV23" s="26"/>
    </row>
    <row r="24" spans="1:56" x14ac:dyDescent="0.25">
      <c r="BA24" s="26"/>
    </row>
    <row r="25" spans="1:56" x14ac:dyDescent="0.25">
      <c r="AK25" s="28"/>
      <c r="AV25" s="26"/>
    </row>
    <row r="26" spans="1:56" x14ac:dyDescent="0.25">
      <c r="AP26" s="26"/>
    </row>
  </sheetData>
  <mergeCells count="46">
    <mergeCell ref="B13:B14"/>
    <mergeCell ref="C13:C14"/>
    <mergeCell ref="B15:BC15"/>
    <mergeCell ref="R7:R8"/>
    <mergeCell ref="S7:V7"/>
    <mergeCell ref="AU7:AX7"/>
    <mergeCell ref="AY7:AY8"/>
    <mergeCell ref="AZ7:BC7"/>
    <mergeCell ref="G5:G8"/>
    <mergeCell ref="W5:W8"/>
    <mergeCell ref="AH5:AH8"/>
    <mergeCell ref="AS5:AS8"/>
    <mergeCell ref="X6:AG6"/>
    <mergeCell ref="AD7:AG7"/>
    <mergeCell ref="AI6:AR6"/>
    <mergeCell ref="AI7:AI8"/>
    <mergeCell ref="A20:F20"/>
    <mergeCell ref="BD10:BD20"/>
    <mergeCell ref="B11:BC11"/>
    <mergeCell ref="A16:A19"/>
    <mergeCell ref="A5:A8"/>
    <mergeCell ref="B5:B8"/>
    <mergeCell ref="C5:C8"/>
    <mergeCell ref="D5:D8"/>
    <mergeCell ref="E5:E8"/>
    <mergeCell ref="AN7:AN8"/>
    <mergeCell ref="AO7:AR7"/>
    <mergeCell ref="B10:BC10"/>
    <mergeCell ref="BD5:BD8"/>
    <mergeCell ref="F5:F8"/>
    <mergeCell ref="AT6:BC6"/>
    <mergeCell ref="AT7:AT8"/>
    <mergeCell ref="A2:BD2"/>
    <mergeCell ref="AT5:BC5"/>
    <mergeCell ref="X5:AG5"/>
    <mergeCell ref="I7:L7"/>
    <mergeCell ref="AI5:AR5"/>
    <mergeCell ref="N7:Q7"/>
    <mergeCell ref="H7:H8"/>
    <mergeCell ref="M7:M8"/>
    <mergeCell ref="Y7:AB7"/>
    <mergeCell ref="X7:X8"/>
    <mergeCell ref="AC7:AC8"/>
    <mergeCell ref="H5:V5"/>
    <mergeCell ref="H6:V6"/>
    <mergeCell ref="AJ7:AM7"/>
  </mergeCells>
  <pageMargins left="0.23622047244094491" right="0.15748031496062992" top="1.7322834645669292" bottom="0.74803149606299213" header="0.31496062992125984" footer="0.31496062992125984"/>
  <pageSetup paperSize="8" scale="5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Филоненко Елена Ивановна</dc:creator>
  <cp:lastModifiedBy>Мельниченко Валерия Игоревна</cp:lastModifiedBy>
  <cp:lastPrinted>2021-02-10T05:17:49Z</cp:lastPrinted>
  <dcterms:created xsi:type="dcterms:W3CDTF">2019-04-04T21:38:43Z</dcterms:created>
  <dcterms:modified xsi:type="dcterms:W3CDTF">2023-03-03T04:44:55Z</dcterms:modified>
</cp:coreProperties>
</file>